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12000" windowHeight="5820" tabRatio="758"/>
  </bookViews>
  <sheets>
    <sheet name="kosztorys ofertowy" sheetId="3" r:id="rId1"/>
  </sheets>
  <definedNames>
    <definedName name="KI_ver1">'kosztorys ofertowy'!$A$3:$G$36</definedName>
    <definedName name="obmiar_ver2">#REF!</definedName>
    <definedName name="_xlnm.Print_Area" localSheetId="0">'kosztorys ofertowy'!$A$1:$G$36</definedName>
    <definedName name="przedmiar_ver.1">#REF!</definedName>
    <definedName name="_xlnm.Print_Titles" localSheetId="0">'kosztorys ofertowy'!$3:$5</definedName>
  </definedNames>
  <calcPr calcId="152511"/>
  <customWorkbookViews>
    <customWorkbookView name="KI_ver.1" guid="{D6C01E1B-DA6D-477F-97E2-FE756FCBD8D0}" maximized="1" xWindow="-8" yWindow="-8" windowWidth="1296" windowHeight="1040" tabRatio="471" activeSheetId="1"/>
  </customWorkbookViews>
</workbook>
</file>

<file path=xl/calcChain.xml><?xml version="1.0" encoding="utf-8"?>
<calcChain xmlns="http://schemas.openxmlformats.org/spreadsheetml/2006/main">
  <c r="G27" i="3" l="1"/>
  <c r="G26" i="3"/>
  <c r="G24" i="3"/>
  <c r="G23" i="3"/>
  <c r="G22" i="3"/>
  <c r="G21" i="3"/>
  <c r="G20" i="3"/>
  <c r="G19" i="3"/>
  <c r="G18" i="3"/>
  <c r="G17" i="3"/>
  <c r="G16" i="3"/>
  <c r="G15" i="3"/>
  <c r="G14" i="3"/>
  <c r="G13" i="3"/>
  <c r="G33" i="3" l="1"/>
  <c r="G29" i="3"/>
  <c r="G8" i="3"/>
  <c r="G9" i="3"/>
  <c r="G10" i="3"/>
  <c r="G12" i="3"/>
  <c r="G7" i="3"/>
  <c r="E31" i="3"/>
  <c r="G31" i="3" s="1"/>
  <c r="E32" i="3"/>
  <c r="G32" i="3" s="1"/>
  <c r="G34" i="3" l="1"/>
  <c r="G35" i="3" l="1"/>
  <c r="G36" i="3" s="1"/>
</calcChain>
</file>

<file path=xl/sharedStrings.xml><?xml version="1.0" encoding="utf-8"?>
<sst xmlns="http://schemas.openxmlformats.org/spreadsheetml/2006/main" count="85" uniqueCount="57">
  <si>
    <t>lp.</t>
  </si>
  <si>
    <t>podstawa kalakulacji</t>
  </si>
  <si>
    <t>Opis i wyliczenia</t>
  </si>
  <si>
    <t>j.m.</t>
  </si>
  <si>
    <t>KNR 5-15 1006-01</t>
  </si>
  <si>
    <t>m</t>
  </si>
  <si>
    <t>Prowizoryczne ogrodzenie terenu nielegalnego wysypiska odpadów taśmą ostrzegawczą na słupakach drewnianych
(30+40)*2</t>
  </si>
  <si>
    <t>KNR 2-21 0112-01</t>
  </si>
  <si>
    <t>Wykaszanie chwastów i jednorocznych samosiejek na terenie niezadzrzewionym
40*30*0,3</t>
  </si>
  <si>
    <t>m^2</t>
  </si>
  <si>
    <t>szt.</t>
  </si>
  <si>
    <t>KNR 2-21 0101-01
analogia</t>
  </si>
  <si>
    <t>m^3</t>
  </si>
  <si>
    <t>KNP 01 0112-01,01</t>
  </si>
  <si>
    <t>KNR 4-04 0102-08</t>
  </si>
  <si>
    <t>KNR 4-04 1103-01
analogia</t>
  </si>
  <si>
    <t>kalkulacja zakladowa</t>
  </si>
  <si>
    <t>Pobranie próbek i badanie odpadów w labratorium. Kod odpadu - 16 01 19, 16 01 21*, 16 01 22 i 16 01 20.
4 próbki</t>
  </si>
  <si>
    <t>próbki</t>
  </si>
  <si>
    <t>t</t>
  </si>
  <si>
    <t>2.0 Odpady niebezpieczne</t>
  </si>
  <si>
    <t>cena jednostkowa</t>
  </si>
  <si>
    <t>wartość</t>
  </si>
  <si>
    <t>wartość kosztorysowa robót bez VAT</t>
  </si>
  <si>
    <t>podatek VAT (23%)</t>
  </si>
  <si>
    <t>wartość kosztorysowa brutto</t>
  </si>
  <si>
    <t>ilość</t>
  </si>
  <si>
    <t>4.0 Uporządkowanie terenu po nielegalnym wysypisku odpadów</t>
  </si>
  <si>
    <t>KNR 2-01 0505-04</t>
  </si>
  <si>
    <t>Mechaniczne plantowanie powierzchni gruntu rodzimego kat. 1-3</t>
  </si>
  <si>
    <t>KNR 2-31 0703-02 + KNR 2-31 0702-01</t>
  </si>
  <si>
    <t xml:space="preserve">Wymiana tablicy informacyjnej na tablicę ostrzegającą przez nielegalnym składowaniem odpadów. </t>
  </si>
  <si>
    <t>KNR 2-21 0111-01</t>
  </si>
  <si>
    <t>KNR 2-21 0218-03</t>
  </si>
  <si>
    <t>KNR 2-31 0703-02 - analogia</t>
  </si>
  <si>
    <t>Ścinanie drzew miekkich o średnicy pnia 16-20 cm
2</t>
  </si>
  <si>
    <t>Montaż słupka stalowego i tablicy informacyjnej o prowadzonych robotach oczyszczania terenu nielegalnego wysypiska odpadów</t>
  </si>
  <si>
    <t>Rozścielenie ziemi urodzajnej spycharkami na terenie płaskim, grubość warstwy 0,100m.</t>
  </si>
  <si>
    <t>ZAŁĄCZNIK 4b - Kosztorys ofertowy</t>
  </si>
  <si>
    <t>2.0 Odpady inne niż niebezpieczne</t>
  </si>
  <si>
    <t>1.0 Roboty przygotowawcze</t>
  </si>
  <si>
    <t>3.0  Badania laboratoryjne odpadów</t>
  </si>
  <si>
    <t>Rozebranie elementów murów i słupów wolnostojacych na zaprawie cem.-wap.
0,45*0,45*2,0+0,25*1,6*3,5</t>
  </si>
  <si>
    <t xml:space="preserve">Oczyszczanie terenu z resztek budowlanych, gruzu, śmieci i itp. - ręczna segregacja z podziałem na frakcje i złożenie zanieczyszczeń na środki transportu wraz z transportem na odległość 40 km i opałatą za przyjęcie 1Mg odpadów do utylizacji. 
Kod odpadu - 15 01 07  - opakowania szklane.
0,250 m3 * 2,5 Mg/m^3 </t>
  </si>
  <si>
    <t>Oczyszczanie terenu z resztek budowlanych, gruzu, śmieci i itp. - ręczna segregacja z podziałem na frakcje i złożenie zanieczyszczeń na środki transportu wraz z transportem na odległość 40 km i opałatą za przyjęcie 1Mg odpadów do utylizacji. 
Kod odpadu - 16 01 19 - tworzywa sztuczne.
150m3</t>
  </si>
  <si>
    <t xml:space="preserve">Oczyszczanie terenu z resztek budowlanych, gruzu, śmieci i itp. - ręczna segregacja z podziałem na frakcje i złożenie zanieczyszczeń na środki transportu wraz z transportem na odległość 40 km i opałatą za przyjęcie 1Mg odpadów do utylizacji. 
Kod odpadu - 16 01 20 - szkło.
0,5*0,250 </t>
  </si>
  <si>
    <t xml:space="preserve">Oczyszczanie terenu z resztek budowlanych, gruzu, śmieci i itp. - ręczna segregacja z podziałem na frakcje i złożenie zanieczyszczeń na środki transportu wraz z transportem na odległość 40 km i opałatą za przyjęcie 1Mg odpadów do utylizacji. 
Kod odpadu - 16 01 22 - inne niewymienione elementy.
1,000 </t>
  </si>
  <si>
    <t>Przewożenie gruzu budowlanego na odległość 50m w jednym poziomie, ręczna segregacja z podziałem na frakcje i złożenie gruzu na środki transportu wraz z transportem na odległość 40 km i opałatą za przyjęcie 1Mg odpadów do utylizacji. 
Kod odpadu - 17 01 01 - odpady betonu oraz gruz betonowy z rozbiórek i remontów.
100m3</t>
  </si>
  <si>
    <t>Przewożenie gruzu budowlanego na odległość 50m w jednym poziomie, ręczna segregacja z podziałem na frakcje i złożenie gruzu na środki transportu wraz z transportem na odległość 40 km i opałatą za przyjęcie 1Mg odpadów do utylizacji. 
Kod odpadu - 17 01 02 - gruz ceglany.
100m3</t>
  </si>
  <si>
    <t>Mechaniczne zebranie i załadowanie zmieszanego gruzu budowlanego koparko-ładowarką do kontenera wraz z transportem na odległość 40 km i opałatą za przyjęcie 1Mg odpadów do utylizacji. 
Kod odpadu 17 01 03 - odpady innych materiałów ceramicznych i elemntów wyposażenia
25m3</t>
  </si>
  <si>
    <t>Mechaniczne zebranie i załadowanie zmieszanego gruzu budowlanego koparko-ładowarką do kontenera wraz z transportem na odległość 40 km i opałatą za przyjęcie 1Mg odpadów do utylizacji.  Kod odpadu 17 01 07 - zmieszane odpady z betonu, gruzu i elementów ceramicznych.
75m3</t>
  </si>
  <si>
    <t>Oczyszczanie terenu z resztek budowlanych, gruzu, śmieci i itp. - ręczna segregacja z podziałem na frakcje i złożenie zanieczyszczeń na środki transportu  wraz z transportem na odległość 40 km i opałatą za przyjęcie 1Mg odpadów do utylizacji.  
Kod odpadu - 20 02 01 - odpady ulegające biodegradacji.
10m3</t>
  </si>
  <si>
    <t>Oczyszczanie terenu z resztek budowlanych, gruzu, śmieci i itp. - ręczna segregacja z podziałem na frakcje i złożenie zanieczyszczeń na środki transportu wraz z transportem na odległość 40 km i opałatą za przyjęcie 1Mg odpadów do utylizacji. 
Kod odpadu - 20 03 07 - odpady wielkogabarytowe.
3,5m3</t>
  </si>
  <si>
    <t>Oczyszczanie terenu z resztek budowlanych, gruzu, śmieci i itp. - ręczna segregacja z podziałem na frakcje i złożenie zanieczyszczeń na środki transportu  wraz z transportem na odległość 40 km i opałatą za przyjęcie 1Mg odpadów do utylizacji. 
Kod odpadu - 20 03 99 - odpady komunalne niewymienione w innych podgrupach.
10m3</t>
  </si>
  <si>
    <t>Oczyszczanie terenu z resztek budowlanych, gruzu, śmieci i itp. - ręczna segregacja z podziałem na frakcje i złożenie zanieczyszczeń na środki transportu wraz z transportem na odległość 40 km i opałatą za przyjęcie 1Mg odpadów do utylizacji. 
Kod odpadu - 16 01 21* - niebezpieczne elementy innne niż wymienione w 16 01 07 do 16 01 11, 16 01 13 i 16 01 14.</t>
  </si>
  <si>
    <t>Oczyszczanie terenu z resztek budowlanych, gruzu, śmieci i itp. - ręczna segregacja z podziałem na frakcje i złożenie zanieczyszczeń na środki transportu wraz z transportem na odległość 40 km i opałatą za przyjęcie 1Mg odpadów do utylizacji. 
Kod odpadu - 16 02 13* - zużyte elemementy zawierajace niebezpieczne elementy(1) innne niż wymienione w 16 02 09 do 16 02 12.</t>
  </si>
  <si>
    <t>Oczyszczanie terenu z resztek budowlanych, gruzu, śmieci i itp. - ręczna segregacja z podziałem na frakcje i złożenie zanieczyszczeń na środki transportu wraz z transportem na odległość 40 km i opałatą za przyjęcie 1Mg odpadów do utylizacji. . 
Kod odpadu - 16 01 03 - zużyte opony
(przyjęto 8,1 kg średnia masa 1 szt. zużytej opony 195/65 R15)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</si>
</sst>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0_ ;[Red]\-#,##0.000\ "/>
    <numFmt numFmtId="165" formatCode="#,##0_ ;[Red]\-#,##0\ "/>
    <numFmt numFmtId="166" formatCode="#,##0.0_ ;[Red]\-#,##0.0\ "/>
    <numFmt numFmtId="167" formatCode="_-* #,##0.00\ &quot;zł&quot;_-;\-* #,##0.00\ &quot;zł&quot;_-;_-* &quot;-&quot;???\ &quot;zł&quot;_-;_-@_-"/>
    <numFmt numFmtId="168" formatCode="0.000"/>
    <numFmt numFmtId="169" formatCode="#,##0.00_ ;[Red]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/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4" fontId="5" fillId="0" borderId="16" xfId="1" applyNumberFormat="1" applyFont="1" applyBorder="1" applyAlignment="1">
      <alignment horizontal="center" vertical="center" wrapText="1"/>
    </xf>
    <xf numFmtId="168" fontId="3" fillId="0" borderId="0" xfId="0" applyNumberFormat="1" applyFont="1"/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wrapText="1" indent="1"/>
    </xf>
    <xf numFmtId="49" fontId="5" fillId="0" borderId="3" xfId="0" applyNumberFormat="1" applyFont="1" applyBorder="1" applyAlignment="1">
      <alignment horizontal="left" vertical="center" wrapText="1" inden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 indent="1"/>
    </xf>
    <xf numFmtId="169" fontId="5" fillId="0" borderId="1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 indent="1"/>
    </xf>
    <xf numFmtId="49" fontId="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left" vertical="center" wrapText="1" indent="1"/>
    </xf>
    <xf numFmtId="49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7" fontId="5" fillId="0" borderId="9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right" vertical="center" indent="1"/>
    </xf>
    <xf numFmtId="0" fontId="4" fillId="0" borderId="8" xfId="0" applyFont="1" applyBorder="1" applyAlignment="1">
      <alignment horizontal="right" vertical="center" indent="1"/>
    </xf>
    <xf numFmtId="4" fontId="2" fillId="0" borderId="25" xfId="0" applyNumberFormat="1" applyFont="1" applyBorder="1"/>
    <xf numFmtId="0" fontId="4" fillId="0" borderId="15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4" fontId="2" fillId="0" borderId="16" xfId="0" applyNumberFormat="1" applyFont="1" applyBorder="1"/>
    <xf numFmtId="0" fontId="4" fillId="0" borderId="26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4" fontId="2" fillId="0" borderId="27" xfId="0" applyNumberFormat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showZeros="0" tabSelected="1" view="pageBreakPreview" zoomScale="60" zoomScaleNormal="70" workbookViewId="0">
      <selection activeCell="L13" sqref="L13"/>
    </sheetView>
  </sheetViews>
  <sheetFormatPr defaultColWidth="8.85546875" defaultRowHeight="14.25" x14ac:dyDescent="0.2"/>
  <cols>
    <col min="1" max="1" width="5.7109375" style="2" customWidth="1"/>
    <col min="2" max="2" width="24.7109375" style="2" customWidth="1"/>
    <col min="3" max="3" width="60.7109375" style="2" customWidth="1"/>
    <col min="4" max="4" width="6.7109375" style="2" customWidth="1"/>
    <col min="5" max="5" width="12.7109375" style="3" customWidth="1"/>
    <col min="6" max="6" width="12.7109375" style="2" customWidth="1"/>
    <col min="7" max="7" width="18.42578125" style="4" bestFit="1" customWidth="1"/>
    <col min="8" max="12" width="8.85546875" style="2"/>
    <col min="13" max="13" width="50.7109375" style="2" customWidth="1"/>
    <col min="14" max="14" width="12.28515625" style="2" bestFit="1" customWidth="1"/>
    <col min="15" max="15" width="11.28515625" style="2" bestFit="1" customWidth="1"/>
    <col min="16" max="17" width="12.28515625" style="2" bestFit="1" customWidth="1"/>
    <col min="18" max="18" width="11.28515625" style="2" bestFit="1" customWidth="1"/>
    <col min="19" max="19" width="13.42578125" style="2" bestFit="1" customWidth="1"/>
    <col min="20" max="16384" width="8.85546875" style="2"/>
  </cols>
  <sheetData>
    <row r="3" spans="1:9" ht="18" x14ac:dyDescent="0.25">
      <c r="A3" s="1" t="s">
        <v>38</v>
      </c>
      <c r="B3" s="1"/>
      <c r="C3" s="1"/>
      <c r="D3" s="1"/>
      <c r="E3" s="1"/>
      <c r="F3" s="1"/>
      <c r="G3" s="1"/>
    </row>
    <row r="4" spans="1:9" ht="15" thickBot="1" x14ac:dyDescent="0.25"/>
    <row r="5" spans="1:9" ht="26.25" thickBot="1" x14ac:dyDescent="0.25">
      <c r="A5" s="5" t="s">
        <v>0</v>
      </c>
      <c r="B5" s="6" t="s">
        <v>1</v>
      </c>
      <c r="C5" s="6" t="s">
        <v>2</v>
      </c>
      <c r="D5" s="6" t="s">
        <v>3</v>
      </c>
      <c r="E5" s="7" t="s">
        <v>26</v>
      </c>
      <c r="F5" s="6" t="s">
        <v>21</v>
      </c>
      <c r="G5" s="8" t="s">
        <v>22</v>
      </c>
    </row>
    <row r="6" spans="1:9" ht="15" thickTop="1" x14ac:dyDescent="0.2">
      <c r="A6" s="9" t="s">
        <v>40</v>
      </c>
      <c r="B6" s="10"/>
      <c r="C6" s="10"/>
      <c r="D6" s="10"/>
      <c r="E6" s="10"/>
      <c r="F6" s="10"/>
      <c r="G6" s="11"/>
    </row>
    <row r="7" spans="1:9" ht="38.25" x14ac:dyDescent="0.2">
      <c r="A7" s="12">
        <v>1</v>
      </c>
      <c r="B7" s="13" t="s">
        <v>4</v>
      </c>
      <c r="C7" s="13" t="s">
        <v>6</v>
      </c>
      <c r="D7" s="14" t="s">
        <v>5</v>
      </c>
      <c r="E7" s="15">
        <v>140</v>
      </c>
      <c r="F7" s="16"/>
      <c r="G7" s="17">
        <f>ROUND(E7*F7,2)</f>
        <v>0</v>
      </c>
      <c r="I7" s="18"/>
    </row>
    <row r="8" spans="1:9" ht="25.5" x14ac:dyDescent="0.2">
      <c r="A8" s="12">
        <v>2</v>
      </c>
      <c r="B8" s="13" t="s">
        <v>30</v>
      </c>
      <c r="C8" s="13" t="s">
        <v>36</v>
      </c>
      <c r="D8" s="14" t="s">
        <v>10</v>
      </c>
      <c r="E8" s="19">
        <v>2</v>
      </c>
      <c r="F8" s="16"/>
      <c r="G8" s="17">
        <f t="shared" ref="G8:G33" si="0">ROUND(E8*F8,2)</f>
        <v>0</v>
      </c>
      <c r="I8" s="18"/>
    </row>
    <row r="9" spans="1:9" ht="38.25" x14ac:dyDescent="0.2">
      <c r="A9" s="12">
        <v>3</v>
      </c>
      <c r="B9" s="13" t="s">
        <v>7</v>
      </c>
      <c r="C9" s="13" t="s">
        <v>8</v>
      </c>
      <c r="D9" s="14" t="s">
        <v>9</v>
      </c>
      <c r="E9" s="15">
        <v>360</v>
      </c>
      <c r="F9" s="16"/>
      <c r="G9" s="17">
        <f t="shared" si="0"/>
        <v>0</v>
      </c>
      <c r="I9" s="18"/>
    </row>
    <row r="10" spans="1:9" ht="26.25" thickBot="1" x14ac:dyDescent="0.25">
      <c r="A10" s="12">
        <v>4</v>
      </c>
      <c r="B10" s="13" t="s">
        <v>32</v>
      </c>
      <c r="C10" s="13" t="s">
        <v>35</v>
      </c>
      <c r="D10" s="14" t="s">
        <v>10</v>
      </c>
      <c r="E10" s="19">
        <v>2</v>
      </c>
      <c r="F10" s="16"/>
      <c r="G10" s="17">
        <f t="shared" si="0"/>
        <v>0</v>
      </c>
      <c r="I10" s="18"/>
    </row>
    <row r="11" spans="1:9" ht="15" thickTop="1" x14ac:dyDescent="0.2">
      <c r="A11" s="9" t="s">
        <v>39</v>
      </c>
      <c r="B11" s="10"/>
      <c r="C11" s="10"/>
      <c r="D11" s="10"/>
      <c r="E11" s="10"/>
      <c r="F11" s="10"/>
      <c r="G11" s="11"/>
      <c r="I11" s="18"/>
    </row>
    <row r="12" spans="1:9" ht="76.5" x14ac:dyDescent="0.2">
      <c r="A12" s="12">
        <v>5</v>
      </c>
      <c r="B12" s="13" t="s">
        <v>11</v>
      </c>
      <c r="C12" s="13" t="s">
        <v>43</v>
      </c>
      <c r="D12" s="14" t="s">
        <v>19</v>
      </c>
      <c r="E12" s="20">
        <v>0.625</v>
      </c>
      <c r="F12" s="16"/>
      <c r="G12" s="17">
        <f t="shared" si="0"/>
        <v>0</v>
      </c>
      <c r="I12" s="18"/>
    </row>
    <row r="13" spans="1:9" ht="100.15" customHeight="1" x14ac:dyDescent="0.2">
      <c r="A13" s="12">
        <v>6</v>
      </c>
      <c r="B13" s="13" t="s">
        <v>11</v>
      </c>
      <c r="C13" s="13" t="s">
        <v>56</v>
      </c>
      <c r="D13" s="14" t="s">
        <v>19</v>
      </c>
      <c r="E13" s="20">
        <v>5.5E-2</v>
      </c>
      <c r="F13" s="16"/>
      <c r="G13" s="17">
        <f t="shared" si="0"/>
        <v>0</v>
      </c>
      <c r="I13" s="18"/>
    </row>
    <row r="14" spans="1:9" ht="76.5" x14ac:dyDescent="0.2">
      <c r="A14" s="12">
        <v>7</v>
      </c>
      <c r="B14" s="13" t="s">
        <v>11</v>
      </c>
      <c r="C14" s="13" t="s">
        <v>44</v>
      </c>
      <c r="D14" s="14" t="s">
        <v>19</v>
      </c>
      <c r="E14" s="15">
        <v>10</v>
      </c>
      <c r="F14" s="16"/>
      <c r="G14" s="17">
        <f t="shared" si="0"/>
        <v>0</v>
      </c>
      <c r="I14" s="18"/>
    </row>
    <row r="15" spans="1:9" ht="76.5" x14ac:dyDescent="0.2">
      <c r="A15" s="12">
        <v>8</v>
      </c>
      <c r="B15" s="13" t="s">
        <v>11</v>
      </c>
      <c r="C15" s="13" t="s">
        <v>45</v>
      </c>
      <c r="D15" s="14" t="s">
        <v>19</v>
      </c>
      <c r="E15" s="15">
        <v>0.5</v>
      </c>
      <c r="F15" s="16"/>
      <c r="G15" s="17">
        <f t="shared" si="0"/>
        <v>0</v>
      </c>
      <c r="I15" s="18"/>
    </row>
    <row r="16" spans="1:9" ht="76.5" x14ac:dyDescent="0.2">
      <c r="A16" s="12">
        <v>9</v>
      </c>
      <c r="B16" s="13" t="s">
        <v>11</v>
      </c>
      <c r="C16" s="13" t="s">
        <v>46</v>
      </c>
      <c r="D16" s="14" t="s">
        <v>19</v>
      </c>
      <c r="E16" s="15">
        <v>1</v>
      </c>
      <c r="F16" s="16"/>
      <c r="G16" s="17">
        <f t="shared" si="0"/>
        <v>0</v>
      </c>
      <c r="I16" s="18"/>
    </row>
    <row r="17" spans="1:9" ht="38.25" x14ac:dyDescent="0.2">
      <c r="A17" s="12">
        <v>10</v>
      </c>
      <c r="B17" s="13" t="s">
        <v>14</v>
      </c>
      <c r="C17" s="13" t="s">
        <v>42</v>
      </c>
      <c r="D17" s="14" t="s">
        <v>12</v>
      </c>
      <c r="E17" s="20">
        <v>1.8050000000000002</v>
      </c>
      <c r="F17" s="16"/>
      <c r="G17" s="17">
        <f t="shared" si="0"/>
        <v>0</v>
      </c>
      <c r="I17" s="18"/>
    </row>
    <row r="18" spans="1:9" ht="89.25" x14ac:dyDescent="0.2">
      <c r="A18" s="12">
        <v>11</v>
      </c>
      <c r="B18" s="13" t="s">
        <v>13</v>
      </c>
      <c r="C18" s="21" t="s">
        <v>47</v>
      </c>
      <c r="D18" s="14" t="s">
        <v>19</v>
      </c>
      <c r="E18" s="15">
        <v>230</v>
      </c>
      <c r="F18" s="16"/>
      <c r="G18" s="17">
        <f t="shared" si="0"/>
        <v>0</v>
      </c>
      <c r="I18" s="18"/>
    </row>
    <row r="19" spans="1:9" ht="76.5" x14ac:dyDescent="0.2">
      <c r="A19" s="12">
        <v>12</v>
      </c>
      <c r="B19" s="13" t="s">
        <v>13</v>
      </c>
      <c r="C19" s="13" t="s">
        <v>48</v>
      </c>
      <c r="D19" s="14" t="s">
        <v>19</v>
      </c>
      <c r="E19" s="15">
        <v>200</v>
      </c>
      <c r="F19" s="16"/>
      <c r="G19" s="17">
        <f t="shared" si="0"/>
        <v>0</v>
      </c>
      <c r="I19" s="18"/>
    </row>
    <row r="20" spans="1:9" ht="87.6" customHeight="1" x14ac:dyDescent="0.2">
      <c r="A20" s="12">
        <v>13</v>
      </c>
      <c r="B20" s="13" t="s">
        <v>15</v>
      </c>
      <c r="C20" s="13" t="s">
        <v>49</v>
      </c>
      <c r="D20" s="14" t="s">
        <v>19</v>
      </c>
      <c r="E20" s="15">
        <v>45</v>
      </c>
      <c r="F20" s="16"/>
      <c r="G20" s="17">
        <f t="shared" si="0"/>
        <v>0</v>
      </c>
      <c r="I20" s="18"/>
    </row>
    <row r="21" spans="1:9" ht="76.5" x14ac:dyDescent="0.2">
      <c r="A21" s="12">
        <v>14</v>
      </c>
      <c r="B21" s="13" t="s">
        <v>15</v>
      </c>
      <c r="C21" s="13" t="s">
        <v>50</v>
      </c>
      <c r="D21" s="14" t="s">
        <v>19</v>
      </c>
      <c r="E21" s="20">
        <v>54.05</v>
      </c>
      <c r="F21" s="16"/>
      <c r="G21" s="17">
        <f t="shared" si="0"/>
        <v>0</v>
      </c>
      <c r="I21" s="18"/>
    </row>
    <row r="22" spans="1:9" ht="76.5" x14ac:dyDescent="0.2">
      <c r="A22" s="12">
        <v>15</v>
      </c>
      <c r="B22" s="13" t="s">
        <v>11</v>
      </c>
      <c r="C22" s="13" t="s">
        <v>51</v>
      </c>
      <c r="D22" s="14" t="s">
        <v>19</v>
      </c>
      <c r="E22" s="15">
        <v>1</v>
      </c>
      <c r="F22" s="16"/>
      <c r="G22" s="17">
        <f t="shared" si="0"/>
        <v>0</v>
      </c>
      <c r="I22" s="18"/>
    </row>
    <row r="23" spans="1:9" ht="86.45" customHeight="1" x14ac:dyDescent="0.2">
      <c r="A23" s="12">
        <v>16</v>
      </c>
      <c r="B23" s="13" t="s">
        <v>11</v>
      </c>
      <c r="C23" s="22" t="s">
        <v>52</v>
      </c>
      <c r="D23" s="14" t="s">
        <v>19</v>
      </c>
      <c r="E23" s="20">
        <v>1.575</v>
      </c>
      <c r="F23" s="16"/>
      <c r="G23" s="17">
        <f t="shared" si="0"/>
        <v>0</v>
      </c>
      <c r="I23" s="18"/>
    </row>
    <row r="24" spans="1:9" ht="90" thickBot="1" x14ac:dyDescent="0.25">
      <c r="A24" s="12">
        <v>17</v>
      </c>
      <c r="B24" s="23" t="s">
        <v>11</v>
      </c>
      <c r="C24" s="23" t="s">
        <v>53</v>
      </c>
      <c r="D24" s="24" t="s">
        <v>19</v>
      </c>
      <c r="E24" s="15">
        <v>2</v>
      </c>
      <c r="F24" s="16"/>
      <c r="G24" s="17">
        <f t="shared" si="0"/>
        <v>0</v>
      </c>
      <c r="I24" s="18"/>
    </row>
    <row r="25" spans="1:9" ht="15" thickBot="1" x14ac:dyDescent="0.25">
      <c r="A25" s="25" t="s">
        <v>20</v>
      </c>
      <c r="B25" s="26"/>
      <c r="C25" s="26"/>
      <c r="D25" s="26"/>
      <c r="E25" s="26"/>
      <c r="F25" s="26"/>
      <c r="G25" s="27"/>
    </row>
    <row r="26" spans="1:9" ht="76.5" x14ac:dyDescent="0.2">
      <c r="A26" s="28">
        <v>18</v>
      </c>
      <c r="B26" s="29" t="s">
        <v>11</v>
      </c>
      <c r="C26" s="29" t="s">
        <v>54</v>
      </c>
      <c r="D26" s="24" t="s">
        <v>19</v>
      </c>
      <c r="E26" s="30">
        <v>0.06</v>
      </c>
      <c r="F26" s="16"/>
      <c r="G26" s="31">
        <f t="shared" si="0"/>
        <v>0</v>
      </c>
    </row>
    <row r="27" spans="1:9" ht="90" thickBot="1" x14ac:dyDescent="0.25">
      <c r="A27" s="32">
        <v>19</v>
      </c>
      <c r="B27" s="23" t="s">
        <v>11</v>
      </c>
      <c r="C27" s="33" t="s">
        <v>55</v>
      </c>
      <c r="D27" s="34" t="s">
        <v>19</v>
      </c>
      <c r="E27" s="35">
        <v>0.01</v>
      </c>
      <c r="F27" s="16"/>
      <c r="G27" s="31">
        <f t="shared" si="0"/>
        <v>0</v>
      </c>
    </row>
    <row r="28" spans="1:9" ht="15" thickBot="1" x14ac:dyDescent="0.25">
      <c r="A28" s="25" t="s">
        <v>41</v>
      </c>
      <c r="B28" s="26"/>
      <c r="C28" s="26"/>
      <c r="D28" s="26"/>
      <c r="E28" s="26"/>
      <c r="F28" s="26"/>
      <c r="G28" s="27"/>
    </row>
    <row r="29" spans="1:9" ht="39" thickBot="1" x14ac:dyDescent="0.25">
      <c r="A29" s="12">
        <v>20</v>
      </c>
      <c r="B29" s="13" t="s">
        <v>16</v>
      </c>
      <c r="C29" s="13" t="s">
        <v>17</v>
      </c>
      <c r="D29" s="14" t="s">
        <v>18</v>
      </c>
      <c r="E29" s="19">
        <v>4</v>
      </c>
      <c r="F29" s="16"/>
      <c r="G29" s="31">
        <f t="shared" si="0"/>
        <v>0</v>
      </c>
    </row>
    <row r="30" spans="1:9" ht="15" thickBot="1" x14ac:dyDescent="0.25">
      <c r="A30" s="25" t="s">
        <v>27</v>
      </c>
      <c r="B30" s="26"/>
      <c r="C30" s="26"/>
      <c r="D30" s="26"/>
      <c r="E30" s="26"/>
      <c r="F30" s="26"/>
      <c r="G30" s="27"/>
    </row>
    <row r="31" spans="1:9" ht="26.45" customHeight="1" x14ac:dyDescent="0.2">
      <c r="A31" s="28">
        <v>21</v>
      </c>
      <c r="B31" s="29" t="s">
        <v>28</v>
      </c>
      <c r="C31" s="29" t="s">
        <v>29</v>
      </c>
      <c r="D31" s="36" t="s">
        <v>9</v>
      </c>
      <c r="E31" s="37">
        <f>30*40</f>
        <v>1200</v>
      </c>
      <c r="F31" s="38"/>
      <c r="G31" s="39">
        <f t="shared" si="0"/>
        <v>0</v>
      </c>
    </row>
    <row r="32" spans="1:9" ht="25.5" x14ac:dyDescent="0.2">
      <c r="A32" s="12">
        <v>22</v>
      </c>
      <c r="B32" s="13" t="s">
        <v>33</v>
      </c>
      <c r="C32" s="13" t="s">
        <v>37</v>
      </c>
      <c r="D32" s="24" t="s">
        <v>12</v>
      </c>
      <c r="E32" s="15">
        <f>30*40*0.1</f>
        <v>120</v>
      </c>
      <c r="F32" s="40"/>
      <c r="G32" s="31">
        <f t="shared" si="0"/>
        <v>0</v>
      </c>
    </row>
    <row r="33" spans="1:7" ht="26.25" thickBot="1" x14ac:dyDescent="0.25">
      <c r="A33" s="41">
        <v>23</v>
      </c>
      <c r="B33" s="42" t="s">
        <v>34</v>
      </c>
      <c r="C33" s="42" t="s">
        <v>31</v>
      </c>
      <c r="D33" s="43" t="s">
        <v>10</v>
      </c>
      <c r="E33" s="44">
        <v>2</v>
      </c>
      <c r="F33" s="45"/>
      <c r="G33" s="46">
        <f t="shared" si="0"/>
        <v>0</v>
      </c>
    </row>
    <row r="34" spans="1:7" ht="26.45" customHeight="1" thickTop="1" x14ac:dyDescent="0.25">
      <c r="A34" s="47" t="s">
        <v>23</v>
      </c>
      <c r="B34" s="48"/>
      <c r="C34" s="48"/>
      <c r="D34" s="48"/>
      <c r="E34" s="48"/>
      <c r="F34" s="48"/>
      <c r="G34" s="49">
        <f>SUM(G7:G24,G26:G27,G29:G29,G31:G33)</f>
        <v>0</v>
      </c>
    </row>
    <row r="35" spans="1:7" ht="26.45" customHeight="1" x14ac:dyDescent="0.25">
      <c r="A35" s="50" t="s">
        <v>24</v>
      </c>
      <c r="B35" s="51"/>
      <c r="C35" s="51"/>
      <c r="D35" s="51"/>
      <c r="E35" s="51"/>
      <c r="F35" s="51"/>
      <c r="G35" s="52">
        <f>G34*23%</f>
        <v>0</v>
      </c>
    </row>
    <row r="36" spans="1:7" ht="26.45" customHeight="1" thickBot="1" x14ac:dyDescent="0.3">
      <c r="A36" s="53" t="s">
        <v>25</v>
      </c>
      <c r="B36" s="54"/>
      <c r="C36" s="54"/>
      <c r="D36" s="54"/>
      <c r="E36" s="54"/>
      <c r="F36" s="54"/>
      <c r="G36" s="55">
        <f>SUM(G34:G35)</f>
        <v>0</v>
      </c>
    </row>
  </sheetData>
  <mergeCells count="9">
    <mergeCell ref="A3:G3"/>
    <mergeCell ref="A35:F35"/>
    <mergeCell ref="A36:F36"/>
    <mergeCell ref="A6:G6"/>
    <mergeCell ref="A25:G25"/>
    <mergeCell ref="A28:G28"/>
    <mergeCell ref="A30:G30"/>
    <mergeCell ref="A34:F34"/>
    <mergeCell ref="A11:G11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kosztorys ofertowy</vt:lpstr>
      <vt:lpstr>KI_ver1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2015-08-24T09:00:02Z</dcterms:created>
  <dcterms:modified xsi:type="dcterms:W3CDTF">2015-11-25T10:29:22Z</dcterms:modified>
</cp:coreProperties>
</file>